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x\Organizer\2023\"/>
    </mc:Choice>
  </mc:AlternateContent>
  <xr:revisionPtr revIDLastSave="0" documentId="13_ncr:1_{43A2BB3D-4381-40A5-8E7A-2E1FC3A21E1D}" xr6:coauthVersionLast="47" xr6:coauthVersionMax="47" xr10:uidLastSave="{00000000-0000-0000-0000-000000000000}"/>
  <bookViews>
    <workbookView xWindow="-120" yWindow="-120" windowWidth="29040" windowHeight="15720" xr2:uid="{9DBB68B8-6D06-41F7-BF94-FEBF6FEAD50D}"/>
  </bookViews>
  <sheets>
    <sheet name="2023 Ren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17" i="2"/>
  <c r="D5" i="2"/>
  <c r="L17" i="2"/>
  <c r="L42" i="2" s="1"/>
  <c r="K17" i="2"/>
  <c r="F17" i="2"/>
  <c r="E17" i="2"/>
  <c r="L40" i="2"/>
  <c r="K40" i="2"/>
  <c r="J40" i="2"/>
  <c r="J42" i="2" s="1"/>
  <c r="I40" i="2"/>
  <c r="I42" i="2" s="1"/>
  <c r="H40" i="2"/>
  <c r="H42" i="2" s="1"/>
  <c r="G40" i="2"/>
  <c r="F40" i="2"/>
  <c r="E40" i="2"/>
  <c r="C40" i="2"/>
  <c r="L5" i="2"/>
  <c r="K5" i="2"/>
  <c r="J5" i="2"/>
  <c r="H5" i="2"/>
  <c r="G5" i="2"/>
  <c r="F5" i="2"/>
  <c r="I5" i="2"/>
  <c r="E5" i="2"/>
  <c r="C17" i="2"/>
  <c r="K42" i="2" l="1"/>
  <c r="E42" i="2"/>
  <c r="D42" i="2"/>
  <c r="F42" i="2"/>
  <c r="G42" i="2"/>
  <c r="C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Hakes</author>
  </authors>
  <commentList>
    <comment ref="B4" authorId="0" shapeId="0" xr:uid="{0C173B68-1292-426D-A4E3-5EE597B07EAB}">
      <text>
        <r>
          <rPr>
            <b/>
            <sz val="9"/>
            <color indexed="81"/>
            <rFont val="Tahoma"/>
            <charset val="1"/>
          </rPr>
          <t>Fox Peterson:</t>
        </r>
        <r>
          <rPr>
            <sz val="9"/>
            <color indexed="81"/>
            <rFont val="Tahoma"/>
            <charset val="1"/>
          </rPr>
          <t xml:space="preserve">
You can change this to match the number of rental properties you want to include on this form up to a maximum of 10.</t>
        </r>
      </text>
    </comment>
    <comment ref="A37" authorId="0" shapeId="0" xr:uid="{89028AE2-153B-41D4-AB97-ECE799CC5187}">
      <text>
        <r>
          <rPr>
            <b/>
            <sz val="9"/>
            <color indexed="81"/>
            <rFont val="Tahoma"/>
            <charset val="1"/>
          </rPr>
          <t>Fox Peterson:</t>
        </r>
        <r>
          <rPr>
            <sz val="9"/>
            <color indexed="81"/>
            <rFont val="Tahoma"/>
            <charset val="1"/>
          </rPr>
          <t xml:space="preserve">
Please add a description here of the other expense</t>
        </r>
      </text>
    </comment>
    <comment ref="A38" authorId="0" shapeId="0" xr:uid="{E021B0E4-B6AA-49A0-8AF4-D031134AD641}">
      <text>
        <r>
          <rPr>
            <b/>
            <sz val="9"/>
            <color indexed="81"/>
            <rFont val="Tahoma"/>
            <charset val="1"/>
          </rPr>
          <t>Fox Peterson:</t>
        </r>
        <r>
          <rPr>
            <sz val="9"/>
            <color indexed="81"/>
            <rFont val="Tahoma"/>
            <charset val="1"/>
          </rPr>
          <t xml:space="preserve">
Please add a description here of the other expense</t>
        </r>
      </text>
    </comment>
    <comment ref="A39" authorId="0" shapeId="0" xr:uid="{48E812A3-EA11-437A-94CB-271FFBC9E2E1}">
      <text>
        <r>
          <rPr>
            <b/>
            <sz val="9"/>
            <color indexed="81"/>
            <rFont val="Tahoma"/>
            <charset val="1"/>
          </rPr>
          <t>Fox Peterson:</t>
        </r>
        <r>
          <rPr>
            <sz val="9"/>
            <color indexed="81"/>
            <rFont val="Tahoma"/>
            <charset val="1"/>
          </rPr>
          <t xml:space="preserve">
Please add a description here of the other expense</t>
        </r>
      </text>
    </comment>
  </commentList>
</comments>
</file>

<file path=xl/sharedStrings.xml><?xml version="1.0" encoding="utf-8"?>
<sst xmlns="http://schemas.openxmlformats.org/spreadsheetml/2006/main" count="37" uniqueCount="35">
  <si>
    <t>Net Income Per Property</t>
  </si>
  <si>
    <t>Total Expenses</t>
  </si>
  <si>
    <t>Utilities</t>
  </si>
  <si>
    <t>Travel</t>
  </si>
  <si>
    <t>Sales Tax</t>
  </si>
  <si>
    <t>Property Taxes</t>
  </si>
  <si>
    <t>Supplies</t>
  </si>
  <si>
    <t>Repairs</t>
  </si>
  <si>
    <t>Office Expense</t>
  </si>
  <si>
    <t>Mortgage Interest (Attach 1098)</t>
  </si>
  <si>
    <t>Management Fees</t>
  </si>
  <si>
    <t>Legal/Professional</t>
  </si>
  <si>
    <t>Interest</t>
  </si>
  <si>
    <t>Insurance</t>
  </si>
  <si>
    <t>HOA Fees</t>
  </si>
  <si>
    <t>Commissions</t>
  </si>
  <si>
    <t>Cleaning/Maintenance</t>
  </si>
  <si>
    <t>Auto (# of business miles)</t>
  </si>
  <si>
    <t>Advertising</t>
  </si>
  <si>
    <t>Expenses</t>
  </si>
  <si>
    <t>Total Income</t>
  </si>
  <si>
    <t>Royalties</t>
  </si>
  <si>
    <t>Rental</t>
  </si>
  <si>
    <t>Income</t>
  </si>
  <si>
    <t>Square feet rented/total</t>
  </si>
  <si>
    <t>Personal use days</t>
  </si>
  <si>
    <t>Rented number of days</t>
  </si>
  <si>
    <t>Property Address</t>
  </si>
  <si>
    <t>#1</t>
  </si>
  <si>
    <t>Rental Property Information</t>
  </si>
  <si>
    <t>Rented all year?</t>
  </si>
  <si>
    <t>Bought, sold, or refinanced?</t>
  </si>
  <si>
    <t>Fox Peterson Client Organizer - Real Estate Rentals - 2023</t>
  </si>
  <si>
    <t># of Rental Properties (Up to 10)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</si>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</sst>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 vertical="center"/>
    </xf>
    <xf numFmtId="43" fontId="0" fillId="2" borderId="1" xfId="1" applyFont="1" applyFill="1" applyBorder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Alignment="1">
      <alignment horizontal="left" indent="1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Fill="1" applyBorder="1" applyProtection="1">
      <protection locked="0"/>
    </xf>
    <xf numFmtId="43" fontId="2" fillId="0" borderId="0" xfId="1" applyFont="1" applyFill="1" applyBorder="1"/>
    <xf numFmtId="43" fontId="0" fillId="0" borderId="0" xfId="1" applyFont="1" applyFill="1" applyBorder="1"/>
    <xf numFmtId="43" fontId="0" fillId="0" borderId="0" xfId="1" applyFont="1" applyFill="1" applyBorder="1" applyProtection="1">
      <protection hidden="1"/>
    </xf>
    <xf numFmtId="43" fontId="0" fillId="2" borderId="0" xfId="1" applyFont="1" applyFill="1" applyAlignment="1">
      <alignment horizontal="left" indent="1"/>
    </xf>
    <xf numFmtId="43" fontId="0" fillId="0" borderId="0" xfId="1" applyFont="1" applyFill="1" applyBorder="1" applyAlignment="1" applyProtection="1">
      <alignment horizontal="center" vertical="center" wrapText="1"/>
      <protection locked="0"/>
    </xf>
    <xf numFmtId="43" fontId="3" fillId="0" borderId="0" xfId="1" applyFont="1" applyAlignment="1">
      <alignment horizontal="center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9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D395-78A0-4FE4-8E6C-DEE9FCF0DE72}">
  <dimension ref="A1:N42"/>
  <sheetViews>
    <sheetView tabSelected="1" workbookViewId="0">
      <selection activeCell="C42" sqref="C42"/>
    </sheetView>
  </sheetViews>
  <sheetFormatPr defaultRowHeight="15" x14ac:dyDescent="0.25"/>
  <cols>
    <col min="1" max="1" width="32.28515625" bestFit="1" customWidth="1"/>
    <col min="3" max="14" width="16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5" x14ac:dyDescent="0.3">
      <c r="A2" s="14" t="s">
        <v>32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33</v>
      </c>
      <c r="B4" s="16">
        <v>8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7.25" x14ac:dyDescent="0.3">
      <c r="A5" s="2" t="s">
        <v>29</v>
      </c>
      <c r="B5" s="1"/>
      <c r="C5" s="3" t="s">
        <v>28</v>
      </c>
      <c r="D5" s="7" t="str">
        <f>IF($B$4&gt;1,"#2","")</f>
        <v>#2</v>
      </c>
      <c r="E5" s="7" t="str">
        <f>IF($B$4&gt;2,"#3","")</f>
        <v>#3</v>
      </c>
      <c r="F5" s="7" t="str">
        <f>IF($B$4&gt;3,"#4","")</f>
        <v>#4</v>
      </c>
      <c r="G5" s="7" t="str">
        <f>IF($B$4&gt;4,"#5","")</f>
        <v>#5</v>
      </c>
      <c r="H5" s="7" t="str">
        <f>IF($B$4&gt;5,"#6","")</f>
        <v>#6</v>
      </c>
      <c r="I5" s="7" t="str">
        <f>IF($B$4&gt;6,"#7","")</f>
        <v>#7</v>
      </c>
      <c r="J5" s="7" t="str">
        <f>IF($B$4&gt;7,"#8","")</f>
        <v>#8</v>
      </c>
      <c r="K5" s="7" t="str">
        <f>IF($B$4&gt;8,"#9","")</f>
        <v/>
      </c>
      <c r="L5" s="7" t="str">
        <f>IF($B$4&gt;9,"#10","")</f>
        <v/>
      </c>
      <c r="M5" s="7"/>
      <c r="N5" s="7"/>
    </row>
    <row r="6" spans="1:14" x14ac:dyDescent="0.25">
      <c r="A6" s="6" t="s">
        <v>27</v>
      </c>
      <c r="B6" s="1"/>
      <c r="C6" s="1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6"/>
      <c r="B7" s="1"/>
      <c r="C7" s="15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6" t="s">
        <v>30</v>
      </c>
      <c r="B8" s="1"/>
      <c r="C8" s="4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6" t="s">
        <v>26</v>
      </c>
      <c r="B9" s="1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6" t="s">
        <v>25</v>
      </c>
      <c r="B10" s="1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6" t="s">
        <v>24</v>
      </c>
      <c r="B11" s="1"/>
      <c r="C11" s="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6" t="s">
        <v>31</v>
      </c>
      <c r="B12" s="1"/>
      <c r="C12" s="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7.25" x14ac:dyDescent="0.3">
      <c r="A13" s="2"/>
      <c r="B13" s="2"/>
      <c r="C13" s="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7.25" x14ac:dyDescent="0.3">
      <c r="A14" s="2" t="s">
        <v>23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6" t="s">
        <v>22</v>
      </c>
      <c r="B15" s="1"/>
      <c r="C15" s="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6" t="s">
        <v>21</v>
      </c>
      <c r="B16" s="1"/>
      <c r="C16" s="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6" t="s">
        <v>20</v>
      </c>
      <c r="B17" s="1"/>
      <c r="C17" s="5">
        <f t="shared" ref="C17" si="0">SUM(C15:C16)</f>
        <v>0</v>
      </c>
      <c r="D17" s="11">
        <f>IF($B$4&gt;1,D15+D16,"")</f>
        <v>0</v>
      </c>
      <c r="E17" s="11">
        <f>IF($B$4&gt;2,E15+E16,"")</f>
        <v>0</v>
      </c>
      <c r="F17" s="11">
        <f>IF($B$4&gt;3,F15+F16,"")</f>
        <v>0</v>
      </c>
      <c r="G17" s="11"/>
      <c r="H17" s="11"/>
      <c r="I17" s="11"/>
      <c r="J17" s="11"/>
      <c r="K17" s="11" t="str">
        <f>IF($B$4&gt;8,K15+K16,"")</f>
        <v/>
      </c>
      <c r="L17" s="11" t="str">
        <f>IF($B$4&gt;9,L15+L16,"")</f>
        <v/>
      </c>
      <c r="M17" s="11"/>
      <c r="N17" s="11"/>
    </row>
    <row r="18" spans="1:14" x14ac:dyDescent="0.25">
      <c r="A18" s="1"/>
      <c r="B18" s="1"/>
      <c r="C18" s="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7.25" x14ac:dyDescent="0.3">
      <c r="A19" s="2" t="s">
        <v>19</v>
      </c>
      <c r="B19" s="1"/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6" t="s">
        <v>18</v>
      </c>
      <c r="B20" s="1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6" t="s">
        <v>17</v>
      </c>
      <c r="B21" s="1"/>
      <c r="C21" s="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6" t="s">
        <v>16</v>
      </c>
      <c r="B22" s="1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6" t="s">
        <v>15</v>
      </c>
      <c r="B23" s="1"/>
      <c r="C23" s="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6" t="s">
        <v>14</v>
      </c>
      <c r="B24" s="1"/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6" t="s">
        <v>13</v>
      </c>
      <c r="B25" s="1"/>
      <c r="C25" s="4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6" t="s">
        <v>12</v>
      </c>
      <c r="B26" s="1"/>
      <c r="C26" s="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6" t="s">
        <v>11</v>
      </c>
      <c r="B27" s="1"/>
      <c r="C27" s="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6" t="s">
        <v>10</v>
      </c>
      <c r="B28" s="1"/>
      <c r="C28" s="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6" t="s">
        <v>9</v>
      </c>
      <c r="B29" s="1"/>
      <c r="C29" s="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6" t="s">
        <v>8</v>
      </c>
      <c r="B30" s="1"/>
      <c r="C30" s="4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6" t="s">
        <v>7</v>
      </c>
      <c r="B31" s="1"/>
      <c r="C31" s="4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6" t="s">
        <v>6</v>
      </c>
      <c r="B32" s="1"/>
      <c r="C32" s="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6" t="s">
        <v>5</v>
      </c>
      <c r="B33" s="1"/>
      <c r="C33" s="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6" t="s">
        <v>4</v>
      </c>
      <c r="B34" s="1"/>
      <c r="C34" s="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6" t="s">
        <v>3</v>
      </c>
      <c r="B35" s="1"/>
      <c r="C35" s="4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A36" s="6" t="s">
        <v>2</v>
      </c>
      <c r="B36" s="1"/>
      <c r="C36" s="4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5">
      <c r="A37" s="12" t="s">
        <v>34</v>
      </c>
      <c r="B37" s="1"/>
      <c r="C37" s="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25">
      <c r="A38" s="12" t="s">
        <v>34</v>
      </c>
      <c r="B38" s="1"/>
      <c r="C38" s="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25">
      <c r="A39" s="12" t="s">
        <v>34</v>
      </c>
      <c r="B39" s="1"/>
      <c r="C39" s="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1" t="s">
        <v>1</v>
      </c>
      <c r="B40" s="1"/>
      <c r="C40" s="5">
        <f>SUM(C20,C22:C39)+C21*0.655</f>
        <v>0</v>
      </c>
      <c r="D40" s="11">
        <f>IF($B$4&gt;1,SUM(D20,D22:D39)+D21*0.655,"")</f>
        <v>0</v>
      </c>
      <c r="E40" s="11">
        <f>IF($B$4&gt;2,SUM(E20,E22:E39)+E21*0.655,"")</f>
        <v>0</v>
      </c>
      <c r="F40" s="11">
        <f>IF($B$4&gt;3,SUM(F20,F22:F39)+F21*0.655,"")</f>
        <v>0</v>
      </c>
      <c r="G40" s="11">
        <f>IF($B$4&gt;4,SUM(G20,G22:G39)+G21*0.655,"")</f>
        <v>0</v>
      </c>
      <c r="H40" s="11">
        <f>IF($B$4&gt;5,SUM(H20,H22:H39)+H21*0.655,"")</f>
        <v>0</v>
      </c>
      <c r="I40" s="11">
        <f>IF($B$4&gt;6,SUM(I20,I22:I39)+I21*0.655,"")</f>
        <v>0</v>
      </c>
      <c r="J40" s="11">
        <f>IF($B$4&gt;7,SUM(J20,J22:J39)+J21*0.655,"")</f>
        <v>0</v>
      </c>
      <c r="K40" s="11" t="str">
        <f>IF($B$4&gt;8,SUM(K20,K22:K39)+K21*0.655,"")</f>
        <v/>
      </c>
      <c r="L40" s="11" t="str">
        <f>IF($B$4&gt;9,SUM(L20,L22:L39)+L21*0.655,"")</f>
        <v/>
      </c>
      <c r="M40" s="11"/>
      <c r="N40" s="11"/>
    </row>
    <row r="41" spans="1:14" x14ac:dyDescent="0.25">
      <c r="A41" s="1"/>
      <c r="B41" s="1"/>
      <c r="C41" s="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A42" s="1" t="s">
        <v>0</v>
      </c>
      <c r="B42" s="1"/>
      <c r="C42" s="5">
        <f>+C17-C40</f>
        <v>0</v>
      </c>
      <c r="D42" s="11">
        <f>IF($B$4&gt;1,D17-D40,"")</f>
        <v>0</v>
      </c>
      <c r="E42" s="11">
        <f>IF($B$4&gt;2,E17-E40,"")</f>
        <v>0</v>
      </c>
      <c r="F42" s="11">
        <f>IF($B$4&gt;3,F17-F40,"")</f>
        <v>0</v>
      </c>
      <c r="G42" s="11">
        <f>IF($B$4&gt;4,G17-G40,"")</f>
        <v>0</v>
      </c>
      <c r="H42" s="11">
        <f>IF($B$4&gt;5,H17-H40,"")</f>
        <v>0</v>
      </c>
      <c r="I42" s="11">
        <f>IF($B$4&gt;6,I17-I40,"")</f>
        <v>0</v>
      </c>
      <c r="J42" s="11">
        <f>IF($B$4&gt;7,J17-J40,"")</f>
        <v>0</v>
      </c>
      <c r="K42" s="11" t="str">
        <f>IF($B$4&gt;8,K17-K40,"")</f>
        <v/>
      </c>
      <c r="L42" s="11" t="str">
        <f>IF($B$4&gt;9,L17-L40,"")</f>
        <v/>
      </c>
      <c r="M42" s="11"/>
      <c r="N42" s="11"/>
    </row>
  </sheetData>
  <mergeCells count="13">
    <mergeCell ref="G6:G7"/>
    <mergeCell ref="A2:D2"/>
    <mergeCell ref="C6:C7"/>
    <mergeCell ref="D6:D7"/>
    <mergeCell ref="E6:E7"/>
    <mergeCell ref="F6:F7"/>
    <mergeCell ref="N6:N7"/>
    <mergeCell ref="H6:H7"/>
    <mergeCell ref="I6:I7"/>
    <mergeCell ref="J6:J7"/>
    <mergeCell ref="K6:K7"/>
    <mergeCell ref="L6:L7"/>
    <mergeCell ref="M6:M7"/>
  </mergeCells>
  <conditionalFormatting sqref="D6:D12 D15:D16 D20:D39">
    <cfRule type="expression" dxfId="8" priority="1">
      <formula>$B$4&gt;1</formula>
    </cfRule>
  </conditionalFormatting>
  <conditionalFormatting sqref="E6:E12 E15:E16 E20:E39">
    <cfRule type="expression" dxfId="7" priority="9">
      <formula>$B$4&gt;2</formula>
    </cfRule>
  </conditionalFormatting>
  <conditionalFormatting sqref="F6:F12 F15:F16 F20:F39">
    <cfRule type="expression" dxfId="6" priority="8">
      <formula>$B$4&gt;3</formula>
    </cfRule>
  </conditionalFormatting>
  <conditionalFormatting sqref="G6:G12 G15:G16 G20:G39">
    <cfRule type="expression" dxfId="5" priority="7">
      <formula>$B$4&gt;4</formula>
    </cfRule>
  </conditionalFormatting>
  <conditionalFormatting sqref="H6:H12 H15:H16 H20:H39">
    <cfRule type="expression" dxfId="4" priority="6">
      <formula>$B$4&gt;5</formula>
    </cfRule>
  </conditionalFormatting>
  <conditionalFormatting sqref="I6:I12 I15:I16 I20:I39">
    <cfRule type="expression" dxfId="3" priority="5">
      <formula>$B$4&gt;6</formula>
    </cfRule>
  </conditionalFormatting>
  <conditionalFormatting sqref="J6:J12 J15:J16 J20:J39">
    <cfRule type="expression" dxfId="2" priority="4">
      <formula>$B$4&gt;7</formula>
    </cfRule>
  </conditionalFormatting>
  <conditionalFormatting sqref="K6:K12 K15:K16 K20:K39">
    <cfRule type="expression" dxfId="1" priority="3">
      <formula>$B$4&gt;8</formula>
    </cfRule>
  </conditionalFormatting>
  <conditionalFormatting sqref="L6:L12 L15:L16 L20:L39">
    <cfRule type="expression" dxfId="0" priority="2">
      <formula>$B$4&gt;9</formula>
    </cfRule>
  </conditionalFormatting>
  <dataValidations count="1">
    <dataValidation type="list" allowBlank="1" showInputMessage="1" showErrorMessage="1" sqref="C12:N12 C8:N8" xr:uid="{495AEE78-9790-4092-AFE7-2336CA81FBEA}">
      <formula1>"Yes, No"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Rental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Johnson</dc:creator>
  <cp:lastModifiedBy>David Hakes</cp:lastModifiedBy>
  <dcterms:created xsi:type="dcterms:W3CDTF">2023-07-13T17:44:38Z</dcterms:created>
  <dcterms:modified xsi:type="dcterms:W3CDTF">2024-01-16T22:37:06Z</dcterms:modified>
</cp:coreProperties>
</file>